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33" i="1" l="1"/>
  <c r="G28" i="1" l="1"/>
  <c r="G24" i="1"/>
  <c r="G21" i="1"/>
  <c r="G18" i="1"/>
  <c r="G11" i="1"/>
  <c r="P9" i="1" l="1"/>
  <c r="P11" i="1"/>
  <c r="P12" i="1"/>
  <c r="P17" i="1"/>
  <c r="P18" i="1"/>
  <c r="P19" i="1"/>
  <c r="P24" i="1"/>
  <c r="P26" i="1"/>
  <c r="P27" i="1"/>
  <c r="P32" i="1"/>
  <c r="P33" i="1"/>
  <c r="P8" i="1"/>
  <c r="O9" i="1"/>
  <c r="O10" i="1"/>
  <c r="O11" i="1"/>
  <c r="O12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8" i="1"/>
  <c r="M32" i="1" l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4" i="1"/>
  <c r="L14" i="1"/>
  <c r="K14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</calcChain>
</file>

<file path=xl/sharedStrings.xml><?xml version="1.0" encoding="utf-8"?>
<sst xmlns="http://schemas.openxmlformats.org/spreadsheetml/2006/main" count="74" uniqueCount="71">
  <si>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</si>
  <si>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</si>
  <si>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</si>
  <si>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</si>
  <si>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</si>
  <si>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</si>
  <si>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</si>
  <si>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</si>
  <si>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</si>
  <si>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</si>
  <si>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</si>
  <si>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</si>
  <si>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</si>
  <si>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</si>
  <si>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</si>
  <si>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</si>
  <si>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</si>
  <si>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</si>
  <si>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</si>
  <si>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1000</t>
  </si>
  <si>
    <t>Освіта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</si>
  <si>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</si>
  <si>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</si>
  <si>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</si>
  <si>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Забезпечення діяльності інших закладів у сфері освіти</t>
  </si>
  <si>
    <t>0611170</t>
  </si>
  <si>
    <t>Забезпечення діяльності інклюзивно-ресурсних центрів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</si>
  <si>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</si>
  <si>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</si>
  <si>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</si>
  <si>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</si>
  <si>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</si>
  <si>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</si>
  <si>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</si>
  <si>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</si>
  <si>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</si>
  <si>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</si>
  <si>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</si>
  <si>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</si>
  <si>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</si>
  <si>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</si>
  <si>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</si>
  <si>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</si>
  <si>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</si>
  <si>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</si>
  <si>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</si>
  <si>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</si>
  <si>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</si>
  <si>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</si>
  <si>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7000</t>
  </si>
  <si>
    <t>Економічна діяльність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</si>
  <si>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</si>
  <si>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</si>
  <si>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</si>
  <si>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1017363</t>
  </si>
  <si>
    <t xml:space="preserve"> </t>
  </si>
  <si>
    <t xml:space="preserve">Усього </t>
  </si>
  <si>
    <t>% до уточненого кошторису</t>
  </si>
  <si>
    <t>% до уточненого бюджету</t>
  </si>
  <si>
    <t xml:space="preserve">                                                Виконання по районному бюджету за І півріччя  2019 р.</t>
  </si>
  <si>
    <t>Уточнені кошторисні призначення за І півріччя 2019 р.</t>
  </si>
  <si>
    <t xml:space="preserve">                                       Спеціальний фонд (разом)</t>
  </si>
  <si>
    <t>Кредитування спеціального фонду</t>
  </si>
  <si>
    <t>Методичне забезпечення діяльності навчальних закладів</t>
  </si>
  <si>
    <t>0611162</t>
  </si>
  <si>
    <t>Інші програми та заходи у сфері освіти</t>
  </si>
  <si>
    <t>сьомого скликання Ніжинської районної ради</t>
  </si>
  <si>
    <t>від 26.09.2019 року</t>
  </si>
  <si>
    <t xml:space="preserve">Додаток 4 до рішення двадцять четвертої сесії </t>
  </si>
  <si>
    <t>Начальник фінансового управління</t>
  </si>
  <si>
    <t>С.Алемша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</si>
</sst>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0" fillId="0" borderId="1" xfId="0" quotePrefix="1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22" workbookViewId="0">
      <selection activeCell="O44" sqref="O44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0.140625" hidden="1" customWidth="1"/>
    <col min="6" max="6" width="15.7109375" hidden="1" customWidth="1"/>
    <col min="7" max="7" width="14.7109375" customWidth="1"/>
    <col min="8" max="8" width="15.5703125" customWidth="1"/>
    <col min="9" max="13" width="15.7109375" hidden="1" customWidth="1"/>
    <col min="14" max="14" width="15.5703125" hidden="1" customWidth="1"/>
    <col min="15" max="16" width="15.7109375" customWidth="1"/>
  </cols>
  <sheetData>
    <row r="1" spans="1:16" x14ac:dyDescent="0.2">
      <c r="H1" t="s">
        <v>68</v>
      </c>
    </row>
    <row r="2" spans="1:16" x14ac:dyDescent="0.2">
      <c r="H2" t="s">
        <v>66</v>
      </c>
    </row>
    <row r="3" spans="1:16" x14ac:dyDescent="0.2">
      <c r="H3" t="s">
        <v>67</v>
      </c>
    </row>
    <row r="4" spans="1:16" ht="18.75" x14ac:dyDescent="0.3">
      <c r="A4" s="14" t="s">
        <v>59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6" x14ac:dyDescent="0.2">
      <c r="A5" s="15" t="s">
        <v>61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6" x14ac:dyDescent="0.2">
      <c r="L6" s="1" t="s">
        <v>0</v>
      </c>
      <c r="P6" t="s">
        <v>0</v>
      </c>
    </row>
    <row r="7" spans="1:16" s="2" customFormat="1" ht="69.75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60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/>
      <c r="O7" s="3" t="s">
        <v>57</v>
      </c>
      <c r="P7" s="3" t="s">
        <v>58</v>
      </c>
    </row>
    <row r="8" spans="1:16" x14ac:dyDescent="0.2">
      <c r="A8" s="4" t="s">
        <v>13</v>
      </c>
      <c r="B8" s="5" t="s">
        <v>14</v>
      </c>
      <c r="C8" s="6">
        <v>70000</v>
      </c>
      <c r="D8" s="6">
        <v>161690</v>
      </c>
      <c r="E8" s="6">
        <v>126690</v>
      </c>
      <c r="F8" s="6">
        <v>91690</v>
      </c>
      <c r="G8" s="6">
        <v>290926.8</v>
      </c>
      <c r="H8" s="6">
        <v>151706.47</v>
      </c>
      <c r="I8" s="6">
        <v>0</v>
      </c>
      <c r="J8" s="6">
        <v>0</v>
      </c>
      <c r="K8" s="6">
        <f t="shared" ref="K8:K32" si="0">E8-F8</f>
        <v>35000</v>
      </c>
      <c r="L8" s="6">
        <f t="shared" ref="L8:L32" si="1">D8-F8</f>
        <v>70000</v>
      </c>
      <c r="M8" s="6">
        <f t="shared" ref="M8:M32" si="2">IF(E8=0,0,(F8/E8)*100)</f>
        <v>72.373510142868412</v>
      </c>
      <c r="N8" s="6"/>
      <c r="O8" s="6">
        <f>H8/G8*100</f>
        <v>52.145924679335145</v>
      </c>
      <c r="P8" s="6">
        <f>H8/C8*100</f>
        <v>216.72352857142857</v>
      </c>
    </row>
    <row r="9" spans="1:16" ht="51" x14ac:dyDescent="0.2">
      <c r="A9" s="7" t="s">
        <v>15</v>
      </c>
      <c r="B9" s="8" t="s">
        <v>16</v>
      </c>
      <c r="C9" s="9">
        <v>70000</v>
      </c>
      <c r="D9" s="9">
        <v>70000</v>
      </c>
      <c r="E9" s="9">
        <v>35000</v>
      </c>
      <c r="F9" s="9">
        <v>0</v>
      </c>
      <c r="G9" s="9">
        <v>199236.8</v>
      </c>
      <c r="H9" s="9">
        <v>60016.47</v>
      </c>
      <c r="I9" s="9">
        <v>0</v>
      </c>
      <c r="J9" s="9">
        <v>0</v>
      </c>
      <c r="K9" s="9">
        <f t="shared" si="0"/>
        <v>35000</v>
      </c>
      <c r="L9" s="9">
        <f t="shared" si="1"/>
        <v>70000</v>
      </c>
      <c r="M9" s="9">
        <f t="shared" si="2"/>
        <v>0</v>
      </c>
      <c r="N9" s="9"/>
      <c r="O9" s="6">
        <f t="shared" ref="O9:O33" si="3">H9/G9*100</f>
        <v>30.123185074243313</v>
      </c>
      <c r="P9" s="6">
        <f t="shared" ref="P9:P33" si="4">H9/C9*100</f>
        <v>85.737814285714293</v>
      </c>
    </row>
    <row r="10" spans="1:16" x14ac:dyDescent="0.2">
      <c r="A10" s="7" t="s">
        <v>17</v>
      </c>
      <c r="B10" s="8" t="s">
        <v>18</v>
      </c>
      <c r="C10" s="9">
        <v>0</v>
      </c>
      <c r="D10" s="9">
        <v>91690</v>
      </c>
      <c r="E10" s="9">
        <v>91690</v>
      </c>
      <c r="F10" s="9">
        <v>91690</v>
      </c>
      <c r="G10" s="9">
        <v>91690</v>
      </c>
      <c r="H10" s="9">
        <v>91690</v>
      </c>
      <c r="I10" s="9">
        <v>0</v>
      </c>
      <c r="J10" s="9">
        <v>0</v>
      </c>
      <c r="K10" s="9">
        <f t="shared" si="0"/>
        <v>0</v>
      </c>
      <c r="L10" s="9">
        <f t="shared" si="1"/>
        <v>0</v>
      </c>
      <c r="M10" s="9">
        <f t="shared" si="2"/>
        <v>100</v>
      </c>
      <c r="N10" s="9"/>
      <c r="O10" s="6">
        <f t="shared" si="3"/>
        <v>100</v>
      </c>
      <c r="P10" s="6"/>
    </row>
    <row r="11" spans="1:16" x14ac:dyDescent="0.2">
      <c r="A11" s="4" t="s">
        <v>19</v>
      </c>
      <c r="B11" s="5" t="s">
        <v>20</v>
      </c>
      <c r="C11" s="6">
        <v>67000</v>
      </c>
      <c r="D11" s="6">
        <v>2355951.54</v>
      </c>
      <c r="E11" s="6">
        <v>2037238.33</v>
      </c>
      <c r="F11" s="6">
        <v>1743724.41</v>
      </c>
      <c r="G11" s="6">
        <f>G12+G13+G14+G15+G16+G17</f>
        <v>3919632.21</v>
      </c>
      <c r="H11" s="6">
        <v>790314.17</v>
      </c>
      <c r="I11" s="6">
        <v>1446805.41</v>
      </c>
      <c r="J11" s="6">
        <v>0</v>
      </c>
      <c r="K11" s="6">
        <f t="shared" si="0"/>
        <v>293513.92000000016</v>
      </c>
      <c r="L11" s="6">
        <f t="shared" si="1"/>
        <v>612227.13000000012</v>
      </c>
      <c r="M11" s="6">
        <f t="shared" si="2"/>
        <v>85.592558529958538</v>
      </c>
      <c r="N11" s="6"/>
      <c r="O11" s="6">
        <f t="shared" si="3"/>
        <v>20.162967535160654</v>
      </c>
      <c r="P11" s="6">
        <f t="shared" si="4"/>
        <v>1179.5733880597015</v>
      </c>
    </row>
    <row r="12" spans="1:16" ht="51" x14ac:dyDescent="0.2">
      <c r="A12" s="7" t="s">
        <v>21</v>
      </c>
      <c r="B12" s="8" t="s">
        <v>22</v>
      </c>
      <c r="C12" s="9">
        <v>12000</v>
      </c>
      <c r="D12" s="9">
        <v>2048097.54</v>
      </c>
      <c r="E12" s="9">
        <v>1931958.33</v>
      </c>
      <c r="F12" s="9">
        <v>1689944.41</v>
      </c>
      <c r="G12" s="9">
        <v>3481315.29</v>
      </c>
      <c r="H12" s="9">
        <v>690644.73</v>
      </c>
      <c r="I12" s="9">
        <v>1405213.41</v>
      </c>
      <c r="J12" s="9">
        <v>0</v>
      </c>
      <c r="K12" s="9">
        <f t="shared" si="0"/>
        <v>242013.92000000016</v>
      </c>
      <c r="L12" s="9">
        <f t="shared" si="1"/>
        <v>358153.13000000012</v>
      </c>
      <c r="M12" s="9">
        <f t="shared" si="2"/>
        <v>87.473129402330315</v>
      </c>
      <c r="N12" s="9"/>
      <c r="O12" s="6">
        <f t="shared" si="3"/>
        <v>19.838614789756662</v>
      </c>
      <c r="P12" s="6">
        <f t="shared" si="4"/>
        <v>5755.3727500000005</v>
      </c>
    </row>
    <row r="13" spans="1:16" x14ac:dyDescent="0.2">
      <c r="A13" s="12">
        <v>611150</v>
      </c>
      <c r="B13" s="8" t="s">
        <v>63</v>
      </c>
      <c r="C13" s="9"/>
      <c r="D13" s="9"/>
      <c r="E13" s="9"/>
      <c r="F13" s="9"/>
      <c r="G13" s="9">
        <v>1556.08</v>
      </c>
      <c r="H13" s="9"/>
      <c r="I13" s="9"/>
      <c r="J13" s="9"/>
      <c r="K13" s="9"/>
      <c r="L13" s="9"/>
      <c r="M13" s="9"/>
      <c r="N13" s="9"/>
      <c r="O13" s="6"/>
      <c r="P13" s="6"/>
    </row>
    <row r="14" spans="1:16" x14ac:dyDescent="0.2">
      <c r="A14" s="7" t="s">
        <v>23</v>
      </c>
      <c r="B14" s="8" t="s">
        <v>24</v>
      </c>
      <c r="C14" s="9">
        <v>0</v>
      </c>
      <c r="D14" s="9">
        <v>0</v>
      </c>
      <c r="E14" s="9">
        <v>0</v>
      </c>
      <c r="F14" s="9">
        <v>0</v>
      </c>
      <c r="G14" s="9">
        <v>76106.84</v>
      </c>
      <c r="H14" s="9">
        <v>58071.74</v>
      </c>
      <c r="I14" s="9">
        <v>0</v>
      </c>
      <c r="J14" s="9">
        <v>0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/>
      <c r="O14" s="6">
        <f t="shared" si="3"/>
        <v>76.302918371068884</v>
      </c>
      <c r="P14" s="6"/>
    </row>
    <row r="15" spans="1:16" x14ac:dyDescent="0.2">
      <c r="A15" s="7" t="s">
        <v>64</v>
      </c>
      <c r="B15" s="8" t="s">
        <v>65</v>
      </c>
      <c r="C15" s="9"/>
      <c r="D15" s="9"/>
      <c r="E15" s="9"/>
      <c r="F15" s="9"/>
      <c r="G15" s="9">
        <v>52800</v>
      </c>
      <c r="H15" s="9"/>
      <c r="I15" s="9"/>
      <c r="J15" s="9"/>
      <c r="K15" s="9"/>
      <c r="L15" s="9"/>
      <c r="M15" s="9"/>
      <c r="N15" s="9"/>
      <c r="O15" s="6"/>
      <c r="P15" s="6"/>
    </row>
    <row r="16" spans="1:16" x14ac:dyDescent="0.2">
      <c r="A16" s="7" t="s">
        <v>25</v>
      </c>
      <c r="B16" s="8" t="s">
        <v>26</v>
      </c>
      <c r="C16" s="9">
        <v>0</v>
      </c>
      <c r="D16" s="9">
        <v>216666</v>
      </c>
      <c r="E16" s="9">
        <v>41592</v>
      </c>
      <c r="F16" s="9">
        <v>41592</v>
      </c>
      <c r="G16" s="9">
        <v>216666</v>
      </c>
      <c r="H16" s="9">
        <v>0</v>
      </c>
      <c r="I16" s="9">
        <v>41592</v>
      </c>
      <c r="J16" s="9">
        <v>0</v>
      </c>
      <c r="K16" s="9">
        <f t="shared" si="0"/>
        <v>0</v>
      </c>
      <c r="L16" s="9">
        <f t="shared" si="1"/>
        <v>175074</v>
      </c>
      <c r="M16" s="9">
        <f t="shared" si="2"/>
        <v>100</v>
      </c>
      <c r="N16" s="9"/>
      <c r="O16" s="6">
        <f t="shared" si="3"/>
        <v>0</v>
      </c>
      <c r="P16" s="6"/>
    </row>
    <row r="17" spans="1:16" ht="38.25" x14ac:dyDescent="0.2">
      <c r="A17" s="7" t="s">
        <v>27</v>
      </c>
      <c r="B17" s="8" t="s">
        <v>28</v>
      </c>
      <c r="C17" s="9">
        <v>55000</v>
      </c>
      <c r="D17" s="9">
        <v>91188</v>
      </c>
      <c r="E17" s="9">
        <v>63688</v>
      </c>
      <c r="F17" s="9">
        <v>12188</v>
      </c>
      <c r="G17" s="9">
        <v>91188</v>
      </c>
      <c r="H17" s="9">
        <v>41597.699999999997</v>
      </c>
      <c r="I17" s="9">
        <v>0</v>
      </c>
      <c r="J17" s="9">
        <v>0</v>
      </c>
      <c r="K17" s="9">
        <f t="shared" si="0"/>
        <v>51500</v>
      </c>
      <c r="L17" s="9">
        <f t="shared" si="1"/>
        <v>79000</v>
      </c>
      <c r="M17" s="9">
        <f t="shared" si="2"/>
        <v>19.137043085039569</v>
      </c>
      <c r="N17" s="9"/>
      <c r="O17" s="6">
        <f t="shared" si="3"/>
        <v>45.61751546256086</v>
      </c>
      <c r="P17" s="6">
        <f t="shared" si="4"/>
        <v>75.632181818181806</v>
      </c>
    </row>
    <row r="18" spans="1:16" x14ac:dyDescent="0.2">
      <c r="A18" s="4" t="s">
        <v>29</v>
      </c>
      <c r="B18" s="5" t="s">
        <v>30</v>
      </c>
      <c r="C18" s="6">
        <v>472800</v>
      </c>
      <c r="D18" s="6">
        <v>1132997.49</v>
      </c>
      <c r="E18" s="6">
        <v>896597.49</v>
      </c>
      <c r="F18" s="6">
        <v>558510</v>
      </c>
      <c r="G18" s="6">
        <f>G19+G20</f>
        <v>1422074.41</v>
      </c>
      <c r="H18" s="6">
        <v>484077.19999999995</v>
      </c>
      <c r="I18" s="6">
        <v>510990</v>
      </c>
      <c r="J18" s="6">
        <v>0</v>
      </c>
      <c r="K18" s="6">
        <f t="shared" si="0"/>
        <v>338087.49</v>
      </c>
      <c r="L18" s="6">
        <f t="shared" si="1"/>
        <v>574487.49</v>
      </c>
      <c r="M18" s="6">
        <f t="shared" si="2"/>
        <v>62.292166354380498</v>
      </c>
      <c r="N18" s="6"/>
      <c r="O18" s="6">
        <f t="shared" si="3"/>
        <v>34.040215940599055</v>
      </c>
      <c r="P18" s="6">
        <f t="shared" si="4"/>
        <v>102.38519458544839</v>
      </c>
    </row>
    <row r="19" spans="1:16" ht="25.5" x14ac:dyDescent="0.2">
      <c r="A19" s="7" t="s">
        <v>31</v>
      </c>
      <c r="B19" s="8" t="s">
        <v>32</v>
      </c>
      <c r="C19" s="9">
        <v>472800</v>
      </c>
      <c r="D19" s="9">
        <v>1122997.49</v>
      </c>
      <c r="E19" s="9">
        <v>886597.49</v>
      </c>
      <c r="F19" s="9">
        <v>548510</v>
      </c>
      <c r="G19" s="9">
        <v>1412074.41</v>
      </c>
      <c r="H19" s="9">
        <v>484077.19999999995</v>
      </c>
      <c r="I19" s="9">
        <v>500990</v>
      </c>
      <c r="J19" s="9">
        <v>0</v>
      </c>
      <c r="K19" s="9">
        <f t="shared" si="0"/>
        <v>338087.49</v>
      </c>
      <c r="L19" s="9">
        <f t="shared" si="1"/>
        <v>574487.49</v>
      </c>
      <c r="M19" s="9">
        <f t="shared" si="2"/>
        <v>61.866856852933338</v>
      </c>
      <c r="N19" s="9"/>
      <c r="O19" s="6">
        <f t="shared" si="3"/>
        <v>34.281281253443289</v>
      </c>
      <c r="P19" s="6">
        <f t="shared" si="4"/>
        <v>102.38519458544839</v>
      </c>
    </row>
    <row r="20" spans="1:16" ht="38.25" x14ac:dyDescent="0.2">
      <c r="A20" s="7" t="s">
        <v>33</v>
      </c>
      <c r="B20" s="8" t="s">
        <v>34</v>
      </c>
      <c r="C20" s="9">
        <v>0</v>
      </c>
      <c r="D20" s="9">
        <v>10000</v>
      </c>
      <c r="E20" s="9">
        <v>10000</v>
      </c>
      <c r="F20" s="9">
        <v>10000</v>
      </c>
      <c r="G20" s="9">
        <v>10000</v>
      </c>
      <c r="H20" s="9">
        <v>0</v>
      </c>
      <c r="I20" s="9">
        <v>10000</v>
      </c>
      <c r="J20" s="9">
        <v>0</v>
      </c>
      <c r="K20" s="9">
        <f t="shared" si="0"/>
        <v>0</v>
      </c>
      <c r="L20" s="9">
        <f t="shared" si="1"/>
        <v>0</v>
      </c>
      <c r="M20" s="9">
        <f t="shared" si="2"/>
        <v>100</v>
      </c>
      <c r="N20" s="9"/>
      <c r="O20" s="6">
        <f t="shared" si="3"/>
        <v>0</v>
      </c>
      <c r="P20" s="6"/>
    </row>
    <row r="21" spans="1:16" x14ac:dyDescent="0.2">
      <c r="A21" s="4" t="s">
        <v>35</v>
      </c>
      <c r="B21" s="5" t="s">
        <v>36</v>
      </c>
      <c r="C21" s="6">
        <v>0</v>
      </c>
      <c r="D21" s="6">
        <v>0</v>
      </c>
      <c r="E21" s="6">
        <v>0</v>
      </c>
      <c r="F21" s="6">
        <v>0</v>
      </c>
      <c r="G21" s="6">
        <f>G22+G23</f>
        <v>298632.59999999998</v>
      </c>
      <c r="H21" s="6">
        <v>190202.90000000002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0</v>
      </c>
      <c r="N21" s="6"/>
      <c r="O21" s="6">
        <f t="shared" si="3"/>
        <v>63.691271482082016</v>
      </c>
      <c r="P21" s="6"/>
    </row>
    <row r="22" spans="1:16" ht="51" x14ac:dyDescent="0.2">
      <c r="A22" s="7" t="s">
        <v>37</v>
      </c>
      <c r="B22" s="8" t="s">
        <v>38</v>
      </c>
      <c r="C22" s="9">
        <v>0</v>
      </c>
      <c r="D22" s="9">
        <v>0</v>
      </c>
      <c r="E22" s="9">
        <v>0</v>
      </c>
      <c r="F22" s="9">
        <v>0</v>
      </c>
      <c r="G22" s="9">
        <v>277923.49</v>
      </c>
      <c r="H22" s="9">
        <v>174781.1</v>
      </c>
      <c r="I22" s="9">
        <v>0</v>
      </c>
      <c r="J22" s="9">
        <v>0</v>
      </c>
      <c r="K22" s="9">
        <f t="shared" si="0"/>
        <v>0</v>
      </c>
      <c r="L22" s="9">
        <f t="shared" si="1"/>
        <v>0</v>
      </c>
      <c r="M22" s="9">
        <f t="shared" si="2"/>
        <v>0</v>
      </c>
      <c r="N22" s="9"/>
      <c r="O22" s="6">
        <f t="shared" si="3"/>
        <v>62.888207110525272</v>
      </c>
      <c r="P22" s="6"/>
    </row>
    <row r="23" spans="1:16" ht="25.5" x14ac:dyDescent="0.2">
      <c r="A23" s="7" t="s">
        <v>39</v>
      </c>
      <c r="B23" s="8" t="s">
        <v>40</v>
      </c>
      <c r="C23" s="9">
        <v>0</v>
      </c>
      <c r="D23" s="9">
        <v>0</v>
      </c>
      <c r="E23" s="9">
        <v>0</v>
      </c>
      <c r="F23" s="9">
        <v>0</v>
      </c>
      <c r="G23" s="9">
        <v>20709.11</v>
      </c>
      <c r="H23" s="9">
        <v>15421.8</v>
      </c>
      <c r="I23" s="9">
        <v>0</v>
      </c>
      <c r="J23" s="9">
        <v>0</v>
      </c>
      <c r="K23" s="9">
        <f t="shared" si="0"/>
        <v>0</v>
      </c>
      <c r="L23" s="9">
        <f t="shared" si="1"/>
        <v>0</v>
      </c>
      <c r="M23" s="9">
        <f t="shared" si="2"/>
        <v>0</v>
      </c>
      <c r="N23" s="9"/>
      <c r="O23" s="6">
        <f t="shared" si="3"/>
        <v>74.468675862941467</v>
      </c>
      <c r="P23" s="6"/>
    </row>
    <row r="24" spans="1:16" x14ac:dyDescent="0.2">
      <c r="A24" s="4" t="s">
        <v>41</v>
      </c>
      <c r="B24" s="5" t="s">
        <v>42</v>
      </c>
      <c r="C24" s="6">
        <v>16500</v>
      </c>
      <c r="D24" s="6">
        <v>48599</v>
      </c>
      <c r="E24" s="6">
        <v>40349</v>
      </c>
      <c r="F24" s="6">
        <v>17900</v>
      </c>
      <c r="G24" s="6">
        <f>G25+G26+G27</f>
        <v>207278</v>
      </c>
      <c r="H24" s="6">
        <v>82434</v>
      </c>
      <c r="I24" s="6">
        <v>0</v>
      </c>
      <c r="J24" s="6">
        <v>0</v>
      </c>
      <c r="K24" s="6">
        <f t="shared" si="0"/>
        <v>22449</v>
      </c>
      <c r="L24" s="6">
        <f t="shared" si="1"/>
        <v>30699</v>
      </c>
      <c r="M24" s="6">
        <f t="shared" si="2"/>
        <v>44.362933406032369</v>
      </c>
      <c r="N24" s="6"/>
      <c r="O24" s="6">
        <f t="shared" si="3"/>
        <v>39.76977778635456</v>
      </c>
      <c r="P24" s="6">
        <f t="shared" si="4"/>
        <v>499.6</v>
      </c>
    </row>
    <row r="25" spans="1:16" x14ac:dyDescent="0.2">
      <c r="A25" s="7" t="s">
        <v>43</v>
      </c>
      <c r="B25" s="8" t="s">
        <v>44</v>
      </c>
      <c r="C25" s="9">
        <v>0</v>
      </c>
      <c r="D25" s="9">
        <v>0</v>
      </c>
      <c r="E25" s="9">
        <v>0</v>
      </c>
      <c r="F25" s="9">
        <v>0</v>
      </c>
      <c r="G25" s="9">
        <v>855</v>
      </c>
      <c r="H25" s="9">
        <v>740</v>
      </c>
      <c r="I25" s="9">
        <v>0</v>
      </c>
      <c r="J25" s="9">
        <v>0</v>
      </c>
      <c r="K25" s="9">
        <f t="shared" si="0"/>
        <v>0</v>
      </c>
      <c r="L25" s="9">
        <f t="shared" si="1"/>
        <v>0</v>
      </c>
      <c r="M25" s="9">
        <f t="shared" si="2"/>
        <v>0</v>
      </c>
      <c r="N25" s="9"/>
      <c r="O25" s="6">
        <f t="shared" si="3"/>
        <v>86.549707602339183</v>
      </c>
      <c r="P25" s="6"/>
    </row>
    <row r="26" spans="1:16" x14ac:dyDescent="0.2">
      <c r="A26" s="7" t="s">
        <v>45</v>
      </c>
      <c r="B26" s="8" t="s">
        <v>46</v>
      </c>
      <c r="C26" s="9">
        <v>1500</v>
      </c>
      <c r="D26" s="9">
        <v>1500</v>
      </c>
      <c r="E26" s="9">
        <v>749.99999999999989</v>
      </c>
      <c r="F26" s="9">
        <v>0</v>
      </c>
      <c r="G26" s="9">
        <v>154324</v>
      </c>
      <c r="H26" s="9">
        <v>56815</v>
      </c>
      <c r="I26" s="9">
        <v>0</v>
      </c>
      <c r="J26" s="9">
        <v>0</v>
      </c>
      <c r="K26" s="9">
        <f t="shared" si="0"/>
        <v>749.99999999999989</v>
      </c>
      <c r="L26" s="9">
        <f t="shared" si="1"/>
        <v>1500</v>
      </c>
      <c r="M26" s="9">
        <f t="shared" si="2"/>
        <v>0</v>
      </c>
      <c r="N26" s="9"/>
      <c r="O26" s="6">
        <f t="shared" si="3"/>
        <v>36.815401363365382</v>
      </c>
      <c r="P26" s="6">
        <f t="shared" si="4"/>
        <v>3787.6666666666665</v>
      </c>
    </row>
    <row r="27" spans="1:16" ht="25.5" x14ac:dyDescent="0.2">
      <c r="A27" s="7" t="s">
        <v>47</v>
      </c>
      <c r="B27" s="8" t="s">
        <v>48</v>
      </c>
      <c r="C27" s="9">
        <v>15000</v>
      </c>
      <c r="D27" s="9">
        <v>47099</v>
      </c>
      <c r="E27" s="9">
        <v>39599</v>
      </c>
      <c r="F27" s="9">
        <v>17900</v>
      </c>
      <c r="G27" s="9">
        <v>52099</v>
      </c>
      <c r="H27" s="9">
        <v>24879</v>
      </c>
      <c r="I27" s="9">
        <v>0</v>
      </c>
      <c r="J27" s="9">
        <v>0</v>
      </c>
      <c r="K27" s="9">
        <f t="shared" si="0"/>
        <v>21699</v>
      </c>
      <c r="L27" s="9">
        <f t="shared" si="1"/>
        <v>29199</v>
      </c>
      <c r="M27" s="9">
        <f t="shared" si="2"/>
        <v>45.203161696002425</v>
      </c>
      <c r="N27" s="9"/>
      <c r="O27" s="6">
        <f t="shared" si="3"/>
        <v>47.753315802606579</v>
      </c>
      <c r="P27" s="6">
        <f t="shared" si="4"/>
        <v>165.86</v>
      </c>
    </row>
    <row r="28" spans="1:16" x14ac:dyDescent="0.2">
      <c r="A28" s="4" t="s">
        <v>49</v>
      </c>
      <c r="B28" s="5" t="s">
        <v>50</v>
      </c>
      <c r="C28" s="6">
        <v>0</v>
      </c>
      <c r="D28" s="6">
        <v>1819788</v>
      </c>
      <c r="E28" s="6">
        <v>1699788</v>
      </c>
      <c r="F28" s="6">
        <v>1699788</v>
      </c>
      <c r="G28" s="6">
        <f>G29+G30+G31</f>
        <v>1819788</v>
      </c>
      <c r="H28" s="6">
        <v>516947.98</v>
      </c>
      <c r="I28" s="6">
        <v>1182840.02</v>
      </c>
      <c r="J28" s="6">
        <v>0</v>
      </c>
      <c r="K28" s="6">
        <f t="shared" si="0"/>
        <v>0</v>
      </c>
      <c r="L28" s="6">
        <f t="shared" si="1"/>
        <v>120000</v>
      </c>
      <c r="M28" s="6">
        <f t="shared" si="2"/>
        <v>100</v>
      </c>
      <c r="N28" s="6"/>
      <c r="O28" s="6">
        <f t="shared" si="3"/>
        <v>28.407044117226842</v>
      </c>
      <c r="P28" s="6"/>
    </row>
    <row r="29" spans="1:16" ht="38.25" x14ac:dyDescent="0.2">
      <c r="A29" s="7" t="s">
        <v>51</v>
      </c>
      <c r="B29" s="8" t="s">
        <v>52</v>
      </c>
      <c r="C29" s="9">
        <v>0</v>
      </c>
      <c r="D29" s="9">
        <v>1054000</v>
      </c>
      <c r="E29" s="9">
        <v>1034000</v>
      </c>
      <c r="F29" s="9">
        <v>1034000</v>
      </c>
      <c r="G29" s="9">
        <v>1054000</v>
      </c>
      <c r="H29" s="9">
        <v>183241.84</v>
      </c>
      <c r="I29" s="9">
        <v>850758.16</v>
      </c>
      <c r="J29" s="9">
        <v>0</v>
      </c>
      <c r="K29" s="9">
        <f t="shared" si="0"/>
        <v>0</v>
      </c>
      <c r="L29" s="9">
        <f t="shared" si="1"/>
        <v>20000</v>
      </c>
      <c r="M29" s="9">
        <f t="shared" si="2"/>
        <v>100</v>
      </c>
      <c r="N29" s="9"/>
      <c r="O29" s="6">
        <f t="shared" si="3"/>
        <v>17.385373814041746</v>
      </c>
      <c r="P29" s="6"/>
    </row>
    <row r="30" spans="1:16" ht="38.25" x14ac:dyDescent="0.2">
      <c r="A30" s="7" t="s">
        <v>53</v>
      </c>
      <c r="B30" s="8" t="s">
        <v>52</v>
      </c>
      <c r="C30" s="9">
        <v>0</v>
      </c>
      <c r="D30" s="9">
        <v>520788</v>
      </c>
      <c r="E30" s="9">
        <v>520788</v>
      </c>
      <c r="F30" s="9">
        <v>520788</v>
      </c>
      <c r="G30" s="9">
        <v>520788</v>
      </c>
      <c r="H30" s="9">
        <v>288706.14</v>
      </c>
      <c r="I30" s="9">
        <v>232081.86</v>
      </c>
      <c r="J30" s="9">
        <v>0</v>
      </c>
      <c r="K30" s="9">
        <f t="shared" si="0"/>
        <v>0</v>
      </c>
      <c r="L30" s="9">
        <f t="shared" si="1"/>
        <v>0</v>
      </c>
      <c r="M30" s="9">
        <f t="shared" si="2"/>
        <v>100</v>
      </c>
      <c r="N30" s="9"/>
      <c r="O30" s="6">
        <f t="shared" si="3"/>
        <v>55.436404064609789</v>
      </c>
      <c r="P30" s="6"/>
    </row>
    <row r="31" spans="1:16" ht="38.25" x14ac:dyDescent="0.2">
      <c r="A31" s="7" t="s">
        <v>54</v>
      </c>
      <c r="B31" s="8" t="s">
        <v>52</v>
      </c>
      <c r="C31" s="9">
        <v>0</v>
      </c>
      <c r="D31" s="9">
        <v>245000</v>
      </c>
      <c r="E31" s="9">
        <v>145000</v>
      </c>
      <c r="F31" s="9">
        <v>145000</v>
      </c>
      <c r="G31" s="9">
        <v>245000</v>
      </c>
      <c r="H31" s="9">
        <v>45000</v>
      </c>
      <c r="I31" s="9">
        <v>100000</v>
      </c>
      <c r="J31" s="9">
        <v>0</v>
      </c>
      <c r="K31" s="9">
        <f t="shared" si="0"/>
        <v>0</v>
      </c>
      <c r="L31" s="9">
        <f t="shared" si="1"/>
        <v>100000</v>
      </c>
      <c r="M31" s="9">
        <f t="shared" si="2"/>
        <v>100</v>
      </c>
      <c r="N31" s="9"/>
      <c r="O31" s="6">
        <f t="shared" si="3"/>
        <v>18.367346938775512</v>
      </c>
      <c r="P31" s="6"/>
    </row>
    <row r="32" spans="1:16" x14ac:dyDescent="0.2">
      <c r="A32" s="4" t="s">
        <v>55</v>
      </c>
      <c r="B32" s="5" t="s">
        <v>56</v>
      </c>
      <c r="C32" s="6">
        <v>626300</v>
      </c>
      <c r="D32" s="6">
        <v>5519026.0300000003</v>
      </c>
      <c r="E32" s="6">
        <v>4800662.82</v>
      </c>
      <c r="F32" s="6">
        <v>4111612.41</v>
      </c>
      <c r="G32" s="6">
        <v>7958332.0199999996</v>
      </c>
      <c r="H32" s="6">
        <v>2215682.7200000002</v>
      </c>
      <c r="I32" s="6">
        <v>3140635.4299999997</v>
      </c>
      <c r="J32" s="6">
        <v>0</v>
      </c>
      <c r="K32" s="6">
        <f t="shared" si="0"/>
        <v>689050.41000000015</v>
      </c>
      <c r="L32" s="6">
        <f t="shared" si="1"/>
        <v>1407413.62</v>
      </c>
      <c r="M32" s="6">
        <f t="shared" si="2"/>
        <v>85.646765127320478</v>
      </c>
      <c r="N32" s="6"/>
      <c r="O32" s="6">
        <f t="shared" si="3"/>
        <v>27.841044008113652</v>
      </c>
      <c r="P32" s="6">
        <f t="shared" si="4"/>
        <v>353.77338655596361</v>
      </c>
    </row>
    <row r="33" spans="1:16" x14ac:dyDescent="0.2">
      <c r="A33" s="13">
        <v>218832</v>
      </c>
      <c r="B33" s="10" t="s">
        <v>62</v>
      </c>
      <c r="C33" s="11">
        <v>34270</v>
      </c>
      <c r="D33" s="11">
        <v>68420</v>
      </c>
      <c r="E33" s="11"/>
      <c r="F33" s="11"/>
      <c r="G33" s="11">
        <v>68420</v>
      </c>
      <c r="H33" s="11">
        <v>65945.59</v>
      </c>
      <c r="I33" s="10"/>
      <c r="J33" s="10"/>
      <c r="K33" s="10"/>
      <c r="L33" s="10"/>
      <c r="M33" s="10"/>
      <c r="N33" s="10"/>
      <c r="O33" s="6">
        <f t="shared" si="3"/>
        <v>96.383498976907333</v>
      </c>
      <c r="P33" s="6">
        <f t="shared" si="4"/>
        <v>192.42950102130143</v>
      </c>
    </row>
    <row r="35" spans="1:16" x14ac:dyDescent="0.2">
      <c r="B35" t="s">
        <v>69</v>
      </c>
      <c r="D35" t="s">
        <v>70</v>
      </c>
    </row>
  </sheetData>
  <mergeCells count="2">
    <mergeCell ref="A4:L4"/>
    <mergeCell ref="A5:L5"/>
  </mergeCells>
  <pageMargins left="0.32" right="0.33" top="0.39370078740157499" bottom="0.39370078740157499" header="0" footer="0"/>
  <pageSetup paperSize="9" scale="7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2019-08-05T13:32:57Z</cp:lastPrinted>
  <dcterms:created xsi:type="dcterms:W3CDTF">2019-08-05T13:13:48Z</dcterms:created>
  <dcterms:modified xsi:type="dcterms:W3CDTF">2019-09-06T09:09:06Z</dcterms:modified>
</cp:coreProperties>
</file>